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'3кв'!$A$1:$E$50</definedName>
    <definedName name="_xlnm.Print_Area" localSheetId="3">'4кв'!$A$1:$E$51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B46" i="30" l="1"/>
  <c r="B51" i="30"/>
  <c r="C23" i="27"/>
  <c r="C16" i="27"/>
  <c r="D14" i="27"/>
  <c r="C21" i="27"/>
  <c r="C20" i="27"/>
  <c r="C19" i="27"/>
  <c r="C18" i="27"/>
  <c r="C15" i="27"/>
  <c r="C13" i="27"/>
  <c r="C14" i="27"/>
  <c r="C12" i="27"/>
  <c r="C9" i="27"/>
  <c r="C8" i="27"/>
  <c r="C6" i="27"/>
  <c r="E24" i="30"/>
  <c r="E26" i="30"/>
  <c r="E23" i="30"/>
  <c r="E22" i="30"/>
  <c r="E28" i="30" s="1"/>
  <c r="B50" i="30" s="1"/>
  <c r="B45" i="29" l="1"/>
  <c r="B48" i="29"/>
  <c r="E23" i="29"/>
  <c r="E22" i="29"/>
  <c r="E27" i="29" s="1"/>
  <c r="B49" i="29" s="1"/>
  <c r="B50" i="29" l="1"/>
  <c r="B44" i="28"/>
  <c r="B47" i="28" l="1"/>
  <c r="E23" i="28"/>
  <c r="E22" i="28"/>
  <c r="E26" i="28" l="1"/>
  <c r="B48" i="28" s="1"/>
  <c r="B49" i="28" s="1"/>
  <c r="E26" i="26"/>
  <c r="C10" i="27" l="1"/>
  <c r="C29" i="27"/>
  <c r="B50" i="26"/>
  <c r="E23" i="26"/>
  <c r="E22" i="26"/>
  <c r="E29" i="26" l="1"/>
  <c r="B51" i="26" s="1"/>
  <c r="C24" i="27"/>
  <c r="B52" i="26" l="1"/>
</calcChain>
</file>

<file path=xl/sharedStrings.xml><?xml version="1.0" encoding="utf-8"?>
<sst xmlns="http://schemas.openxmlformats.org/spreadsheetml/2006/main" count="267" uniqueCount="108">
  <si>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</si>
  <si>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</si>
  <si>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</si>
  <si>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</si>
  <si>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</si>
  <si>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</si>
  <si>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</si>
  <si>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</si>
  <si>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</si>
  <si>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</si>
  <si>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</si>
  <si>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</si>
  <si>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</si>
  <si>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</si>
  <si>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</si>
  <si>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</si>
  <si>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</si>
  <si>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</si>
  <si>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</si>
  <si>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</si>
  <si>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</si>
  <si>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</si>
  <si>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</si>
  <si>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</si>
  <si>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</si>
  <si>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</si>
  <si>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</si>
  <si>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</si>
  <si>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</si>
  <si>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</si>
  <si>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</si>
  <si>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</si>
  <si>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- 380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</si>
  <si>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</si>
  <si>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</si>
  <si>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</si>
  <si>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№58 от 23.04.2018 г.</t>
    </r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</si>
  <si>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</si>
  <si>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</si>
  <si>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</si>
  <si>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Моргун Михаила Ивановича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</si>
  <si>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Моргун М.И.</t>
    </r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</si>
  <si>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</si>
  <si>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</si>
  <si>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</si>
  <si>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t>февраль</t>
  </si>
  <si>
    <t>март</t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</si>
  <si>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</si>
  <si>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</si>
  <si>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</si>
  <si>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19539,6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</si>
  <si>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</si>
  <si>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</si>
  <si>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</si>
  <si>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</si>
  <si>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</si>
  <si>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</si>
  <si>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</si>
  <si>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</si>
  <si>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</si>
  <si>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</si>
  <si>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</si>
  <si>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</si>
  <si>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</si>
  <si>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</si>
  <si>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</si>
  <si>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</si>
  <si>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Лесная, д. 14</t>
  </si>
  <si>
    <t>за 1 квартал 2024 года</t>
  </si>
  <si>
    <t>31.03.2024 г.</t>
  </si>
  <si>
    <t>Укрепление зонтов над вентканалами (смета)(кв5)</t>
  </si>
  <si>
    <t>Ремонт слухового окна (кв.8)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</si>
  <si>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</si>
  <si>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</si>
  <si>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четыре тысячи сто двадцать рублей 31 копейка.</t>
  </si>
  <si>
    <t>за 2 квартал 2024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</si>
  <si>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Рождественской Татьяны Александровны</t>
    </r>
  </si>
  <si>
    <t>2 квартал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</si>
  <si>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Рождественской Т.А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</si>
  <si>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10.07.2024 г.</t>
    </r>
  </si>
  <si>
    <t xml:space="preserve">           2. Всего за период с "01" 04 2024 г. по "30" 06 2024 г. выполнено работ (оказано услуг) на общую сумму пятнадцать тысяч триста двадцать один рубль 60 копеек.</t>
  </si>
  <si>
    <t>за 3 квартал 2024 года</t>
  </si>
  <si>
    <t>3 квартал</t>
  </si>
  <si>
    <t>Общая площадь квартир - 380,0м2</t>
  </si>
  <si>
    <t>Бетонирование площадок входных групп 1подъезд (облицовка плиткой)</t>
  </si>
  <si>
    <t>август</t>
  </si>
  <si>
    <t xml:space="preserve">           2. Всего за период с "01" 07 2024 г. по "30" 09 2024 г. выполнено работ (оказано услуг) на общую сумму двадцать девять тысяч триста девятнадцать рублей 70 копеек.</t>
  </si>
  <si>
    <t>Предъявлено населению 20987,46</t>
  </si>
  <si>
    <t>за 4 квартал 2024 года</t>
  </si>
  <si>
    <t>31.12.2024 г.</t>
  </si>
  <si>
    <t>Устройство плиточного покрытия крылец (смета)</t>
  </si>
  <si>
    <t>Замена стояка отопления (кв.4)</t>
  </si>
  <si>
    <t>4 квартал</t>
  </si>
  <si>
    <t>октябрь</t>
  </si>
  <si>
    <t xml:space="preserve">           2. Всего за период с "01" 10 2024 г. по "31" 12 2024 г. выполнено работ (оказано услуг) на общую сумму тридцать пять тысяч девятьсот пятьдесят два рубля 43 копейки.</t>
  </si>
  <si>
    <t>Оплачено, руб</t>
  </si>
  <si>
    <t>НА ЛИЦЕВОМ СЧЕТЕ  за  период  с 01.01.2024 г. по 31.12.2024 г.</t>
  </si>
  <si>
    <t>Начислено всего 81054,12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</si>
  <si>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</si>
  <si>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</si>
  <si>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</si>
  <si>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</si>
  <si>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</si>
  <si>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Непредвиденные работы13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</si>
  <si>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</si>
  <si>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Укрепление зонтов над вентканалами (смета)</t>
  </si>
  <si>
    <t xml:space="preserve">   * Бетонирование площадок входных групп 1подъезд (облицовка плиткой)</t>
  </si>
  <si>
    <t xml:space="preserve">   * Устройство плиточного покрытия крылец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</si>
</sst>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1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/>
    <xf numFmtId="166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2" fontId="3" fillId="0" borderId="6" xfId="1" applyNumberFormat="1" applyFont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68</v>
      </c>
      <c r="B3" s="70"/>
      <c r="C3" s="70"/>
      <c r="D3" s="70"/>
      <c r="E3" s="70"/>
    </row>
    <row r="4" spans="1:5" s="1" customFormat="1" ht="15.6" customHeight="1" x14ac:dyDescent="0.25">
      <c r="A4" s="21" t="s">
        <v>13</v>
      </c>
      <c r="B4" s="4"/>
      <c r="C4" s="4"/>
      <c r="D4" s="44"/>
      <c r="E4" s="27" t="s">
        <v>69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40</v>
      </c>
      <c r="B9" s="71"/>
      <c r="C9" s="71"/>
      <c r="D9" s="71"/>
      <c r="E9" s="71"/>
    </row>
    <row r="10" spans="1:5" ht="28.5" customHeight="1" x14ac:dyDescent="0.25">
      <c r="A10" s="75" t="s">
        <v>14</v>
      </c>
      <c r="B10" s="76"/>
      <c r="C10" s="76"/>
      <c r="D10" s="76"/>
      <c r="E10" s="76"/>
    </row>
    <row r="11" spans="1:5" ht="30.75" customHeight="1" x14ac:dyDescent="0.25">
      <c r="A11" s="71" t="s">
        <v>36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ht="12.75" customHeight="1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26</v>
      </c>
      <c r="B18" s="71"/>
      <c r="C18" s="71"/>
      <c r="D18" s="71"/>
      <c r="E18" s="71"/>
    </row>
    <row r="19" spans="1:7" ht="31.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9.08</v>
      </c>
      <c r="E22" s="8">
        <f>D22*F20*G20</f>
        <v>10351.200000000001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4970.4000000000005</v>
      </c>
    </row>
    <row r="24" spans="1:7" x14ac:dyDescent="0.25">
      <c r="A24" s="7" t="s">
        <v>28</v>
      </c>
      <c r="B24" s="9" t="s">
        <v>43</v>
      </c>
      <c r="C24" s="3" t="s">
        <v>29</v>
      </c>
      <c r="D24" s="3"/>
      <c r="E24" s="8">
        <v>25</v>
      </c>
    </row>
    <row r="25" spans="1:7" s="55" customFormat="1" ht="60" x14ac:dyDescent="0.25">
      <c r="A25" s="51" t="s">
        <v>72</v>
      </c>
      <c r="B25" s="52" t="s">
        <v>73</v>
      </c>
      <c r="C25" s="53" t="s">
        <v>29</v>
      </c>
      <c r="D25" s="53"/>
      <c r="E25" s="54">
        <v>181</v>
      </c>
    </row>
    <row r="26" spans="1:7" x14ac:dyDescent="0.25">
      <c r="A26" s="49" t="s">
        <v>71</v>
      </c>
      <c r="B26" s="9" t="s">
        <v>45</v>
      </c>
      <c r="C26" s="3" t="s">
        <v>47</v>
      </c>
      <c r="D26" s="3">
        <v>3</v>
      </c>
      <c r="E26" s="8">
        <f>D26*260.07</f>
        <v>780.21</v>
      </c>
    </row>
    <row r="27" spans="1:7" ht="30" x14ac:dyDescent="0.25">
      <c r="A27" s="50" t="s">
        <v>70</v>
      </c>
      <c r="B27" s="9" t="s">
        <v>46</v>
      </c>
      <c r="C27" s="3" t="s">
        <v>29</v>
      </c>
      <c r="D27" s="3"/>
      <c r="E27" s="8">
        <v>7812.5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24120.31</v>
      </c>
    </row>
    <row r="31" spans="1:7" ht="31.15" customHeight="1" x14ac:dyDescent="0.25">
      <c r="A31" s="79" t="s">
        <v>74</v>
      </c>
      <c r="B31" s="79"/>
      <c r="C31" s="79"/>
      <c r="D31" s="79"/>
      <c r="E31" s="79"/>
    </row>
    <row r="32" spans="1:7" ht="30.6" customHeight="1" x14ac:dyDescent="0.25">
      <c r="A32" s="71" t="s">
        <v>21</v>
      </c>
      <c r="B32" s="71"/>
      <c r="C32" s="71"/>
      <c r="D32" s="71"/>
      <c r="E32" s="71"/>
    </row>
    <row r="33" spans="1:5" ht="20.45" customHeight="1" x14ac:dyDescent="0.25">
      <c r="A33" s="71" t="s">
        <v>20</v>
      </c>
      <c r="B33" s="71"/>
      <c r="C33" s="71"/>
      <c r="D33" s="71"/>
      <c r="E33" s="71"/>
    </row>
    <row r="34" spans="1:5" ht="28.5" customHeight="1" x14ac:dyDescent="0.25">
      <c r="A34" s="71" t="s">
        <v>30</v>
      </c>
      <c r="B34" s="71"/>
      <c r="C34" s="71"/>
      <c r="D34" s="71"/>
      <c r="E34" s="71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24"/>
      <c r="B36" s="24"/>
      <c r="C36" s="24"/>
      <c r="D36" s="24"/>
      <c r="E36" s="24"/>
    </row>
    <row r="37" spans="1:5" x14ac:dyDescent="0.25">
      <c r="A37" s="80" t="s">
        <v>5</v>
      </c>
      <c r="B37" s="80"/>
      <c r="C37" s="80"/>
      <c r="D37" s="80"/>
      <c r="E37" s="80"/>
    </row>
    <row r="38" spans="1:5" x14ac:dyDescent="0.25">
      <c r="A38" s="71" t="s">
        <v>18</v>
      </c>
      <c r="B38" s="71"/>
      <c r="C38" s="71"/>
      <c r="D38" s="71"/>
      <c r="E38" s="71"/>
    </row>
    <row r="39" spans="1:5" x14ac:dyDescent="0.25">
      <c r="A39" s="81" t="s">
        <v>48</v>
      </c>
      <c r="B39" s="81"/>
      <c r="C39" s="81"/>
      <c r="D39" s="81"/>
      <c r="E39" s="5"/>
    </row>
    <row r="40" spans="1:5" x14ac:dyDescent="0.25">
      <c r="B40" s="78" t="s">
        <v>19</v>
      </c>
      <c r="C40" s="78"/>
      <c r="D40" s="78"/>
      <c r="E40" s="6" t="s">
        <v>6</v>
      </c>
    </row>
    <row r="41" spans="1:5" x14ac:dyDescent="0.25">
      <c r="A41" s="25"/>
      <c r="B41" s="25"/>
      <c r="C41" s="25"/>
      <c r="D41" s="25"/>
      <c r="E41" s="25"/>
    </row>
    <row r="42" spans="1:5" x14ac:dyDescent="0.25">
      <c r="A42" s="81" t="s">
        <v>41</v>
      </c>
      <c r="B42" s="81"/>
      <c r="C42" s="81"/>
      <c r="D42" s="81"/>
      <c r="E42" s="5"/>
    </row>
    <row r="43" spans="1:5" x14ac:dyDescent="0.25">
      <c r="B43" s="78" t="s">
        <v>19</v>
      </c>
      <c r="C43" s="78"/>
      <c r="D43" s="78"/>
      <c r="E43" s="6" t="s">
        <v>6</v>
      </c>
    </row>
    <row r="45" spans="1:5" x14ac:dyDescent="0.25">
      <c r="A45" s="18" t="s">
        <v>32</v>
      </c>
    </row>
    <row r="46" spans="1:5" x14ac:dyDescent="0.25">
      <c r="A46" s="14" t="s">
        <v>31</v>
      </c>
    </row>
    <row r="47" spans="1:5" x14ac:dyDescent="0.25">
      <c r="A47" s="2" t="s">
        <v>37</v>
      </c>
      <c r="B47" s="15">
        <v>5449.86</v>
      </c>
    </row>
    <row r="48" spans="1:5" x14ac:dyDescent="0.25">
      <c r="A48" s="19" t="s">
        <v>50</v>
      </c>
      <c r="B48" s="16"/>
    </row>
    <row r="49" spans="1:2" x14ac:dyDescent="0.25">
      <c r="A49" s="2" t="s">
        <v>33</v>
      </c>
      <c r="B49" s="16">
        <v>19539.599999999999</v>
      </c>
    </row>
    <row r="50" spans="1:2" x14ac:dyDescent="0.25">
      <c r="A50" s="2" t="s">
        <v>49</v>
      </c>
      <c r="B50" s="16">
        <f>150*3</f>
        <v>450</v>
      </c>
    </row>
    <row r="51" spans="1:2" ht="30" x14ac:dyDescent="0.25">
      <c r="A51" s="23" t="s">
        <v>34</v>
      </c>
      <c r="B51" s="16">
        <f>E29</f>
        <v>24120.31</v>
      </c>
    </row>
    <row r="52" spans="1:2" x14ac:dyDescent="0.25">
      <c r="A52" s="17" t="s">
        <v>35</v>
      </c>
      <c r="B52" s="20">
        <f>B47+B49+B50-B51</f>
        <v>1319.1499999999978</v>
      </c>
    </row>
    <row r="54" spans="1:2" x14ac:dyDescent="0.25">
      <c r="B54" s="2">
        <v>5449.86</v>
      </c>
    </row>
  </sheetData>
  <mergeCells count="29"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75</v>
      </c>
      <c r="B3" s="70"/>
      <c r="C3" s="70"/>
      <c r="D3" s="70"/>
      <c r="E3" s="70"/>
    </row>
    <row r="4" spans="1:5" s="1" customFormat="1" ht="15.6" customHeight="1" x14ac:dyDescent="0.25">
      <c r="A4" s="21" t="s">
        <v>13</v>
      </c>
      <c r="B4" s="4"/>
      <c r="C4" s="4"/>
      <c r="D4" s="44"/>
      <c r="E4" s="56">
        <v>45473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76</v>
      </c>
      <c r="B9" s="71"/>
      <c r="C9" s="71"/>
      <c r="D9" s="71"/>
      <c r="E9" s="71"/>
    </row>
    <row r="10" spans="1:5" ht="28.5" customHeight="1" x14ac:dyDescent="0.25">
      <c r="A10" s="75" t="s">
        <v>14</v>
      </c>
      <c r="B10" s="76"/>
      <c r="C10" s="76"/>
      <c r="D10" s="76"/>
      <c r="E10" s="76"/>
    </row>
    <row r="11" spans="1:5" ht="30.75" customHeight="1" x14ac:dyDescent="0.25">
      <c r="A11" s="71" t="s">
        <v>79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ht="12.75" customHeight="1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26</v>
      </c>
      <c r="B18" s="71"/>
      <c r="C18" s="71"/>
      <c r="D18" s="71"/>
      <c r="E18" s="71"/>
    </row>
    <row r="19" spans="1:7" ht="31.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9.08</v>
      </c>
      <c r="E22" s="8">
        <f>D22*F20*G20</f>
        <v>10351.200000000001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4970.4000000000005</v>
      </c>
    </row>
    <row r="24" spans="1:7" x14ac:dyDescent="0.25">
      <c r="A24" s="7" t="s">
        <v>28</v>
      </c>
      <c r="B24" s="9" t="s">
        <v>77</v>
      </c>
      <c r="C24" s="3" t="s">
        <v>29</v>
      </c>
      <c r="D24" s="3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15321.600000000002</v>
      </c>
    </row>
    <row r="28" spans="1:7" ht="31.15" customHeight="1" x14ac:dyDescent="0.25">
      <c r="A28" s="79" t="s">
        <v>80</v>
      </c>
      <c r="B28" s="79"/>
      <c r="C28" s="79"/>
      <c r="D28" s="79"/>
      <c r="E28" s="79"/>
    </row>
    <row r="29" spans="1:7" ht="30.6" customHeight="1" x14ac:dyDescent="0.25">
      <c r="A29" s="71" t="s">
        <v>21</v>
      </c>
      <c r="B29" s="71"/>
      <c r="C29" s="71"/>
      <c r="D29" s="71"/>
      <c r="E29" s="71"/>
    </row>
    <row r="30" spans="1:7" ht="20.45" customHeight="1" x14ac:dyDescent="0.25">
      <c r="A30" s="71" t="s">
        <v>20</v>
      </c>
      <c r="B30" s="71"/>
      <c r="C30" s="71"/>
      <c r="D30" s="71"/>
      <c r="E30" s="71"/>
    </row>
    <row r="31" spans="1:7" ht="28.5" customHeight="1" x14ac:dyDescent="0.25">
      <c r="A31" s="71" t="s">
        <v>30</v>
      </c>
      <c r="B31" s="71"/>
      <c r="C31" s="71"/>
      <c r="D31" s="71"/>
      <c r="E31" s="71"/>
    </row>
    <row r="32" spans="1:7" x14ac:dyDescent="0.25">
      <c r="A32" s="71" t="s">
        <v>18</v>
      </c>
      <c r="B32" s="71"/>
      <c r="C32" s="71"/>
      <c r="D32" s="71"/>
      <c r="E32" s="71"/>
    </row>
    <row r="33" spans="1:5" x14ac:dyDescent="0.25">
      <c r="A33" s="46"/>
      <c r="B33" s="46"/>
      <c r="C33" s="46"/>
      <c r="D33" s="46"/>
      <c r="E33" s="46"/>
    </row>
    <row r="34" spans="1:5" x14ac:dyDescent="0.25">
      <c r="A34" s="80" t="s">
        <v>5</v>
      </c>
      <c r="B34" s="80"/>
      <c r="C34" s="80"/>
      <c r="D34" s="80"/>
      <c r="E34" s="80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81" t="s">
        <v>48</v>
      </c>
      <c r="B36" s="81"/>
      <c r="C36" s="81"/>
      <c r="D36" s="81"/>
      <c r="E36" s="5"/>
    </row>
    <row r="37" spans="1:5" x14ac:dyDescent="0.25">
      <c r="B37" s="78" t="s">
        <v>19</v>
      </c>
      <c r="C37" s="78"/>
      <c r="D37" s="78"/>
      <c r="E37" s="6" t="s">
        <v>6</v>
      </c>
    </row>
    <row r="38" spans="1:5" x14ac:dyDescent="0.25">
      <c r="A38" s="47"/>
      <c r="B38" s="47"/>
      <c r="C38" s="47"/>
      <c r="D38" s="47"/>
      <c r="E38" s="47"/>
    </row>
    <row r="39" spans="1:5" x14ac:dyDescent="0.25">
      <c r="A39" s="81" t="s">
        <v>78</v>
      </c>
      <c r="B39" s="81"/>
      <c r="C39" s="81"/>
      <c r="D39" s="81"/>
      <c r="E39" s="5"/>
    </row>
    <row r="40" spans="1:5" x14ac:dyDescent="0.25">
      <c r="B40" s="78" t="s">
        <v>19</v>
      </c>
      <c r="C40" s="78"/>
      <c r="D40" s="78"/>
      <c r="E40" s="6" t="s">
        <v>6</v>
      </c>
    </row>
    <row r="42" spans="1:5" x14ac:dyDescent="0.25">
      <c r="A42" s="18" t="s">
        <v>32</v>
      </c>
    </row>
    <row r="43" spans="1:5" x14ac:dyDescent="0.25">
      <c r="A43" s="14" t="s">
        <v>31</v>
      </c>
    </row>
    <row r="44" spans="1:5" x14ac:dyDescent="0.25">
      <c r="A44" s="2" t="s">
        <v>37</v>
      </c>
      <c r="B44" s="15">
        <f>'1кв'!B52</f>
        <v>1319.1499999999978</v>
      </c>
    </row>
    <row r="45" spans="1:5" x14ac:dyDescent="0.25">
      <c r="A45" s="19" t="s">
        <v>50</v>
      </c>
      <c r="B45" s="16"/>
    </row>
    <row r="46" spans="1:5" x14ac:dyDescent="0.25">
      <c r="A46" s="2" t="s">
        <v>33</v>
      </c>
      <c r="B46" s="16">
        <v>20539.599999999999</v>
      </c>
    </row>
    <row r="47" spans="1:5" x14ac:dyDescent="0.25">
      <c r="A47" s="2" t="s">
        <v>49</v>
      </c>
      <c r="B47" s="16">
        <f>150*3</f>
        <v>450</v>
      </c>
    </row>
    <row r="48" spans="1:5" ht="30" x14ac:dyDescent="0.25">
      <c r="A48" s="45" t="s">
        <v>34</v>
      </c>
      <c r="B48" s="16">
        <f>E26</f>
        <v>15321.600000000002</v>
      </c>
    </row>
    <row r="49" spans="1:2" x14ac:dyDescent="0.25">
      <c r="A49" s="17" t="s">
        <v>35</v>
      </c>
      <c r="B49" s="20">
        <f>B44+B46+B47-B48</f>
        <v>6987.1499999999942</v>
      </c>
    </row>
    <row r="51" spans="1:2" x14ac:dyDescent="0.25">
      <c r="B51" s="2">
        <v>5449.86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4" zoomScaleSheetLayoutView="100" workbookViewId="0">
      <selection activeCell="A25" sqref="A25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81</v>
      </c>
      <c r="B3" s="70"/>
      <c r="C3" s="70"/>
      <c r="D3" s="70"/>
      <c r="E3" s="70"/>
    </row>
    <row r="4" spans="1:5" s="1" customFormat="1" ht="15.6" customHeight="1" x14ac:dyDescent="0.25">
      <c r="A4" s="21" t="s">
        <v>13</v>
      </c>
      <c r="B4" s="4"/>
      <c r="C4" s="4"/>
      <c r="D4" s="44"/>
      <c r="E4" s="56">
        <v>45565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76</v>
      </c>
      <c r="B9" s="71"/>
      <c r="C9" s="71"/>
      <c r="D9" s="71"/>
      <c r="E9" s="71"/>
    </row>
    <row r="10" spans="1:5" ht="28.5" customHeight="1" x14ac:dyDescent="0.25">
      <c r="A10" s="75" t="s">
        <v>14</v>
      </c>
      <c r="B10" s="76"/>
      <c r="C10" s="76"/>
      <c r="D10" s="76"/>
      <c r="E10" s="76"/>
    </row>
    <row r="11" spans="1:5" ht="30.75" customHeight="1" x14ac:dyDescent="0.25">
      <c r="A11" s="71" t="s">
        <v>79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ht="12.75" customHeight="1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26</v>
      </c>
      <c r="B18" s="71"/>
      <c r="C18" s="71"/>
      <c r="D18" s="71"/>
      <c r="E18" s="71"/>
    </row>
    <row r="19" spans="1:7" ht="31.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9.75</v>
      </c>
      <c r="E22" s="8">
        <f>D22*F20*G20</f>
        <v>11115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D23*F20*3</f>
        <v>5335.2</v>
      </c>
    </row>
    <row r="24" spans="1:7" x14ac:dyDescent="0.25">
      <c r="A24" s="7" t="s">
        <v>28</v>
      </c>
      <c r="B24" s="9" t="s">
        <v>82</v>
      </c>
      <c r="C24" s="3" t="s">
        <v>29</v>
      </c>
      <c r="D24" s="3"/>
      <c r="E24" s="8">
        <v>0</v>
      </c>
    </row>
    <row r="25" spans="1:7" ht="35.25" customHeight="1" x14ac:dyDescent="0.25">
      <c r="A25" s="7" t="s">
        <v>84</v>
      </c>
      <c r="B25" s="9" t="s">
        <v>85</v>
      </c>
      <c r="C25" s="3" t="s">
        <v>29</v>
      </c>
      <c r="D25" s="3"/>
      <c r="E25" s="8">
        <v>12869.5</v>
      </c>
    </row>
    <row r="26" spans="1:7" x14ac:dyDescent="0.25">
      <c r="A26" s="7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29319.7</v>
      </c>
    </row>
    <row r="29" spans="1:7" ht="31.15" customHeight="1" x14ac:dyDescent="0.25">
      <c r="A29" s="79" t="s">
        <v>86</v>
      </c>
      <c r="B29" s="79"/>
      <c r="C29" s="79"/>
      <c r="D29" s="79"/>
      <c r="E29" s="79"/>
    </row>
    <row r="30" spans="1:7" ht="30.6" customHeight="1" x14ac:dyDescent="0.25">
      <c r="A30" s="71" t="s">
        <v>21</v>
      </c>
      <c r="B30" s="71"/>
      <c r="C30" s="71"/>
      <c r="D30" s="71"/>
      <c r="E30" s="71"/>
    </row>
    <row r="31" spans="1:7" ht="20.45" customHeight="1" x14ac:dyDescent="0.25">
      <c r="A31" s="71" t="s">
        <v>20</v>
      </c>
      <c r="B31" s="71"/>
      <c r="C31" s="71"/>
      <c r="D31" s="71"/>
      <c r="E31" s="71"/>
    </row>
    <row r="32" spans="1:7" ht="28.5" customHeight="1" x14ac:dyDescent="0.25">
      <c r="A32" s="71" t="s">
        <v>30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57"/>
      <c r="B34" s="57"/>
      <c r="C34" s="57"/>
      <c r="D34" s="57"/>
      <c r="E34" s="57"/>
    </row>
    <row r="35" spans="1:5" x14ac:dyDescent="0.25">
      <c r="A35" s="80" t="s">
        <v>5</v>
      </c>
      <c r="B35" s="80"/>
      <c r="C35" s="80"/>
      <c r="D35" s="80"/>
      <c r="E35" s="80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81" t="s">
        <v>48</v>
      </c>
      <c r="B37" s="81"/>
      <c r="C37" s="81"/>
      <c r="D37" s="81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39" spans="1:5" x14ac:dyDescent="0.25">
      <c r="A39" s="59"/>
      <c r="B39" s="59"/>
      <c r="C39" s="59"/>
      <c r="D39" s="59"/>
      <c r="E39" s="59"/>
    </row>
    <row r="40" spans="1:5" x14ac:dyDescent="0.25">
      <c r="A40" s="81" t="s">
        <v>78</v>
      </c>
      <c r="B40" s="81"/>
      <c r="C40" s="81"/>
      <c r="D40" s="81"/>
      <c r="E40" s="5"/>
    </row>
    <row r="41" spans="1:5" x14ac:dyDescent="0.25">
      <c r="B41" s="78" t="s">
        <v>19</v>
      </c>
      <c r="C41" s="78"/>
      <c r="D41" s="78"/>
      <c r="E41" s="6" t="s">
        <v>6</v>
      </c>
    </row>
    <row r="43" spans="1:5" x14ac:dyDescent="0.25">
      <c r="A43" s="18" t="s">
        <v>83</v>
      </c>
    </row>
    <row r="44" spans="1:5" x14ac:dyDescent="0.25">
      <c r="A44" s="14" t="s">
        <v>31</v>
      </c>
    </row>
    <row r="45" spans="1:5" x14ac:dyDescent="0.25">
      <c r="A45" s="2" t="s">
        <v>37</v>
      </c>
      <c r="B45" s="15">
        <f>'2кв'!B49</f>
        <v>6987.1499999999942</v>
      </c>
    </row>
    <row r="46" spans="1:5" x14ac:dyDescent="0.25">
      <c r="A46" s="19" t="s">
        <v>87</v>
      </c>
      <c r="B46" s="16"/>
    </row>
    <row r="47" spans="1:5" x14ac:dyDescent="0.25">
      <c r="A47" s="2" t="s">
        <v>33</v>
      </c>
      <c r="B47" s="16">
        <v>19960.490000000002</v>
      </c>
    </row>
    <row r="48" spans="1:5" x14ac:dyDescent="0.25">
      <c r="A48" s="2" t="s">
        <v>49</v>
      </c>
      <c r="B48" s="16">
        <f>150*3</f>
        <v>450</v>
      </c>
    </row>
    <row r="49" spans="1:2" ht="30" x14ac:dyDescent="0.25">
      <c r="A49" s="58" t="s">
        <v>34</v>
      </c>
      <c r="B49" s="16">
        <f>E27</f>
        <v>29319.7</v>
      </c>
    </row>
    <row r="50" spans="1:2" x14ac:dyDescent="0.25">
      <c r="A50" s="17" t="s">
        <v>35</v>
      </c>
      <c r="B50" s="20">
        <f>B45+B47+B48-B49</f>
        <v>-1922.0600000000049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88</v>
      </c>
      <c r="B3" s="70"/>
      <c r="C3" s="70"/>
      <c r="D3" s="70"/>
      <c r="E3" s="70"/>
    </row>
    <row r="4" spans="1:5" s="1" customFormat="1" ht="15.6" customHeight="1" x14ac:dyDescent="0.25">
      <c r="A4" s="21" t="s">
        <v>13</v>
      </c>
      <c r="B4" s="4"/>
      <c r="C4" s="4"/>
      <c r="D4" s="44"/>
      <c r="E4" s="56" t="s">
        <v>89</v>
      </c>
    </row>
    <row r="5" spans="1:5" x14ac:dyDescent="0.25">
      <c r="A5" s="64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76</v>
      </c>
      <c r="B9" s="71"/>
      <c r="C9" s="71"/>
      <c r="D9" s="71"/>
      <c r="E9" s="71"/>
    </row>
    <row r="10" spans="1:5" ht="28.5" customHeight="1" x14ac:dyDescent="0.25">
      <c r="A10" s="75" t="s">
        <v>14</v>
      </c>
      <c r="B10" s="76"/>
      <c r="C10" s="76"/>
      <c r="D10" s="76"/>
      <c r="E10" s="76"/>
    </row>
    <row r="11" spans="1:5" ht="30.75" customHeight="1" x14ac:dyDescent="0.25">
      <c r="A11" s="71" t="s">
        <v>79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ht="12.75" customHeight="1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26</v>
      </c>
      <c r="B18" s="71"/>
      <c r="C18" s="71"/>
      <c r="D18" s="71"/>
      <c r="E18" s="71"/>
    </row>
    <row r="19" spans="1:7" ht="31.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9.75</v>
      </c>
      <c r="E22" s="8">
        <f>D22*F20*G20</f>
        <v>11115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D23*F20*3</f>
        <v>5335.2</v>
      </c>
    </row>
    <row r="24" spans="1:7" x14ac:dyDescent="0.25">
      <c r="A24" s="7" t="s">
        <v>28</v>
      </c>
      <c r="B24" s="9" t="s">
        <v>92</v>
      </c>
      <c r="C24" s="3" t="s">
        <v>29</v>
      </c>
      <c r="D24" s="3"/>
      <c r="E24" s="8">
        <f>1257.93+335</f>
        <v>1592.93</v>
      </c>
    </row>
    <row r="25" spans="1:7" ht="35.25" customHeight="1" x14ac:dyDescent="0.25">
      <c r="A25" s="7" t="s">
        <v>90</v>
      </c>
      <c r="B25" s="9" t="s">
        <v>93</v>
      </c>
      <c r="C25" s="3" t="s">
        <v>29</v>
      </c>
      <c r="D25" s="3"/>
      <c r="E25" s="8">
        <v>15046.9</v>
      </c>
    </row>
    <row r="26" spans="1:7" x14ac:dyDescent="0.25">
      <c r="A26" s="7" t="s">
        <v>91</v>
      </c>
      <c r="B26" s="9" t="s">
        <v>93</v>
      </c>
      <c r="C26" s="3" t="s">
        <v>47</v>
      </c>
      <c r="D26" s="3">
        <v>10</v>
      </c>
      <c r="E26" s="8">
        <f>D26*286.24</f>
        <v>2862.4</v>
      </c>
    </row>
    <row r="27" spans="1:7" x14ac:dyDescent="0.25">
      <c r="A27" s="7"/>
      <c r="B27" s="9"/>
      <c r="C27" s="3"/>
      <c r="D27" s="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35952.43</v>
      </c>
    </row>
    <row r="30" spans="1:7" ht="31.15" customHeight="1" x14ac:dyDescent="0.25">
      <c r="A30" s="79" t="s">
        <v>94</v>
      </c>
      <c r="B30" s="79"/>
      <c r="C30" s="79"/>
      <c r="D30" s="79"/>
      <c r="E30" s="79"/>
    </row>
    <row r="31" spans="1:7" ht="30.6" customHeight="1" x14ac:dyDescent="0.25">
      <c r="A31" s="71" t="s">
        <v>21</v>
      </c>
      <c r="B31" s="71"/>
      <c r="C31" s="71"/>
      <c r="D31" s="71"/>
      <c r="E31" s="71"/>
    </row>
    <row r="32" spans="1:7" ht="20.45" customHeight="1" x14ac:dyDescent="0.25">
      <c r="A32" s="71" t="s">
        <v>20</v>
      </c>
      <c r="B32" s="71"/>
      <c r="C32" s="71"/>
      <c r="D32" s="71"/>
      <c r="E32" s="71"/>
    </row>
    <row r="33" spans="1:5" ht="28.5" customHeight="1" x14ac:dyDescent="0.25">
      <c r="A33" s="71" t="s">
        <v>30</v>
      </c>
      <c r="B33" s="71"/>
      <c r="C33" s="71"/>
      <c r="D33" s="71"/>
      <c r="E33" s="71"/>
    </row>
    <row r="34" spans="1:5" x14ac:dyDescent="0.25">
      <c r="A34" s="71" t="s">
        <v>18</v>
      </c>
      <c r="B34" s="71"/>
      <c r="C34" s="71"/>
      <c r="D34" s="71"/>
      <c r="E34" s="71"/>
    </row>
    <row r="35" spans="1:5" x14ac:dyDescent="0.25">
      <c r="A35" s="62"/>
      <c r="B35" s="62"/>
      <c r="C35" s="62"/>
      <c r="D35" s="62"/>
      <c r="E35" s="62"/>
    </row>
    <row r="36" spans="1:5" x14ac:dyDescent="0.25">
      <c r="A36" s="80" t="s">
        <v>5</v>
      </c>
      <c r="B36" s="80"/>
      <c r="C36" s="80"/>
      <c r="D36" s="80"/>
      <c r="E36" s="80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81" t="s">
        <v>48</v>
      </c>
      <c r="B38" s="81"/>
      <c r="C38" s="81"/>
      <c r="D38" s="81"/>
      <c r="E38" s="5"/>
    </row>
    <row r="39" spans="1:5" x14ac:dyDescent="0.25">
      <c r="B39" s="78" t="s">
        <v>19</v>
      </c>
      <c r="C39" s="78"/>
      <c r="D39" s="78"/>
      <c r="E39" s="6" t="s">
        <v>6</v>
      </c>
    </row>
    <row r="40" spans="1:5" x14ac:dyDescent="0.25">
      <c r="A40" s="63"/>
      <c r="B40" s="63"/>
      <c r="C40" s="63"/>
      <c r="D40" s="63"/>
      <c r="E40" s="63"/>
    </row>
    <row r="41" spans="1:5" x14ac:dyDescent="0.25">
      <c r="A41" s="81" t="s">
        <v>78</v>
      </c>
      <c r="B41" s="81"/>
      <c r="C41" s="81"/>
      <c r="D41" s="81"/>
      <c r="E41" s="5"/>
    </row>
    <row r="42" spans="1:5" x14ac:dyDescent="0.25">
      <c r="B42" s="78" t="s">
        <v>19</v>
      </c>
      <c r="C42" s="78"/>
      <c r="D42" s="78"/>
      <c r="E42" s="6" t="s">
        <v>6</v>
      </c>
    </row>
    <row r="44" spans="1:5" x14ac:dyDescent="0.25">
      <c r="A44" s="18" t="s">
        <v>83</v>
      </c>
    </row>
    <row r="45" spans="1:5" x14ac:dyDescent="0.25">
      <c r="A45" s="14" t="s">
        <v>31</v>
      </c>
    </row>
    <row r="46" spans="1:5" x14ac:dyDescent="0.25">
      <c r="A46" s="2" t="s">
        <v>37</v>
      </c>
      <c r="B46" s="15">
        <f>'3кв'!B50</f>
        <v>-1922.0600000000049</v>
      </c>
    </row>
    <row r="47" spans="1:5" x14ac:dyDescent="0.25">
      <c r="A47" s="2" t="s">
        <v>87</v>
      </c>
      <c r="B47" s="16"/>
    </row>
    <row r="48" spans="1:5" x14ac:dyDescent="0.25">
      <c r="A48" s="2" t="s">
        <v>95</v>
      </c>
      <c r="B48" s="16">
        <v>19757.73</v>
      </c>
    </row>
    <row r="49" spans="1:2" x14ac:dyDescent="0.25">
      <c r="B49" s="16"/>
    </row>
    <row r="50" spans="1:2" ht="30" x14ac:dyDescent="0.25">
      <c r="A50" s="61" t="s">
        <v>34</v>
      </c>
      <c r="B50" s="16">
        <f>E28</f>
        <v>35952.43</v>
      </c>
    </row>
    <row r="51" spans="1:2" x14ac:dyDescent="0.25">
      <c r="A51" s="17" t="s">
        <v>35</v>
      </c>
      <c r="B51" s="20">
        <f>B46+B48+B49-B50</f>
        <v>-18116.760000000006</v>
      </c>
    </row>
  </sheetData>
  <mergeCells count="29">
    <mergeCell ref="A37:E37"/>
    <mergeCell ref="A38:D38"/>
    <mergeCell ref="B39:D39"/>
    <mergeCell ref="A41:D41"/>
    <mergeCell ref="B42:D42"/>
    <mergeCell ref="A30:E30"/>
    <mergeCell ref="A31:E31"/>
    <mergeCell ref="A32:E32"/>
    <mergeCell ref="A33:E33"/>
    <mergeCell ref="A34:E34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9" zoomScaleSheetLayoutView="100" workbookViewId="0">
      <selection activeCell="D23" sqref="D23"/>
    </sheetView>
  </sheetViews>
  <sheetFormatPr defaultRowHeight="15.75" x14ac:dyDescent="0.25"/>
  <cols>
    <col min="1" max="1" width="10.5703125" style="86" customWidth="1"/>
    <col min="2" max="2" width="65.140625" style="86" customWidth="1"/>
    <col min="3" max="3" width="15.28515625" style="86" customWidth="1"/>
    <col min="4" max="4" width="11.85546875" style="86" customWidth="1"/>
    <col min="5" max="5" width="14.7109375" style="86" customWidth="1"/>
    <col min="6" max="6" width="12.42578125" style="86" customWidth="1"/>
    <col min="7" max="7" width="12" style="86" customWidth="1"/>
    <col min="8" max="8" width="13.5703125" style="86" customWidth="1"/>
    <col min="9" max="16384" width="9.140625" style="86"/>
  </cols>
  <sheetData>
    <row r="1" spans="1:5" x14ac:dyDescent="0.25">
      <c r="A1" s="83" t="s">
        <v>51</v>
      </c>
      <c r="B1" s="83"/>
      <c r="C1" s="83"/>
      <c r="D1" s="28"/>
    </row>
    <row r="2" spans="1:5" x14ac:dyDescent="0.25">
      <c r="A2" s="84" t="s">
        <v>52</v>
      </c>
      <c r="B2" s="84"/>
      <c r="C2" s="84"/>
      <c r="D2" s="29"/>
    </row>
    <row r="3" spans="1:5" x14ac:dyDescent="0.25">
      <c r="A3" s="84" t="s">
        <v>96</v>
      </c>
      <c r="B3" s="84"/>
      <c r="C3" s="84"/>
      <c r="D3" s="29"/>
    </row>
    <row r="4" spans="1:5" x14ac:dyDescent="0.25">
      <c r="A4" s="83" t="s">
        <v>67</v>
      </c>
      <c r="B4" s="83"/>
      <c r="C4" s="83"/>
      <c r="D4" s="28"/>
    </row>
    <row r="5" spans="1:5" x14ac:dyDescent="0.25">
      <c r="A5" s="85"/>
      <c r="B5" s="85"/>
      <c r="C5" s="85"/>
      <c r="D5" s="1"/>
    </row>
    <row r="6" spans="1:5" x14ac:dyDescent="0.25">
      <c r="A6" s="29"/>
      <c r="B6" s="30" t="s">
        <v>53</v>
      </c>
      <c r="C6" s="87">
        <f>'1кв'!B47</f>
        <v>5449.86</v>
      </c>
      <c r="D6" s="31"/>
    </row>
    <row r="7" spans="1:5" x14ac:dyDescent="0.25">
      <c r="A7" s="32" t="s">
        <v>54</v>
      </c>
      <c r="B7" s="30" t="s">
        <v>97</v>
      </c>
      <c r="C7" s="87"/>
      <c r="D7" s="31"/>
    </row>
    <row r="8" spans="1:5" x14ac:dyDescent="0.25">
      <c r="B8" s="33" t="s">
        <v>55</v>
      </c>
      <c r="C8" s="88">
        <f>'1кв'!B49+'2кв'!B46+'3кв'!B47+'4кв'!B48</f>
        <v>79797.42</v>
      </c>
      <c r="D8" s="89"/>
    </row>
    <row r="9" spans="1:5" ht="31.5" x14ac:dyDescent="0.25">
      <c r="B9" s="36" t="s">
        <v>56</v>
      </c>
      <c r="C9" s="88">
        <f>'1кв'!B50+'2кв'!B47+'3кв'!B48+'4кв'!B49</f>
        <v>1350</v>
      </c>
      <c r="D9" s="89"/>
    </row>
    <row r="10" spans="1:5" x14ac:dyDescent="0.25">
      <c r="A10" s="66"/>
      <c r="B10" s="33" t="s">
        <v>57</v>
      </c>
      <c r="C10" s="90">
        <f>SUM(C8:C9)</f>
        <v>81147.42</v>
      </c>
      <c r="D10" s="31"/>
    </row>
    <row r="11" spans="1:5" x14ac:dyDescent="0.25">
      <c r="A11" s="1"/>
      <c r="B11" s="82"/>
      <c r="C11" s="82"/>
      <c r="D11" s="34"/>
    </row>
    <row r="12" spans="1:5" x14ac:dyDescent="0.25">
      <c r="A12" s="35" t="s">
        <v>58</v>
      </c>
      <c r="B12" s="36" t="s">
        <v>42</v>
      </c>
      <c r="C12" s="88">
        <f>'1кв'!E22+'2кв'!E22+'3кв'!E22+'4кв'!E22</f>
        <v>42932.4</v>
      </c>
      <c r="D12" s="34"/>
    </row>
    <row r="13" spans="1:5" x14ac:dyDescent="0.25">
      <c r="A13" s="35"/>
      <c r="B13" s="91" t="s">
        <v>39</v>
      </c>
      <c r="C13" s="88">
        <f>'1кв'!E23+'2кв'!E23+'3кв'!E23+'4кв'!E23</f>
        <v>20611.2</v>
      </c>
      <c r="D13" s="34"/>
    </row>
    <row r="14" spans="1:5" x14ac:dyDescent="0.25">
      <c r="A14" s="1"/>
      <c r="B14" s="91" t="s">
        <v>28</v>
      </c>
      <c r="C14" s="88">
        <f>'1кв'!E24+'2кв'!E24+'3кв'!E24+'4кв'!E24</f>
        <v>1617.93</v>
      </c>
      <c r="D14" s="34">
        <f>1282.93+335</f>
        <v>1617.93</v>
      </c>
      <c r="E14" s="92"/>
    </row>
    <row r="15" spans="1:5" x14ac:dyDescent="0.25">
      <c r="A15" s="35"/>
      <c r="B15" s="37" t="s">
        <v>103</v>
      </c>
      <c r="C15" s="88">
        <f>'1кв'!E26+'4кв'!E26</f>
        <v>3642.61</v>
      </c>
      <c r="D15" s="34"/>
    </row>
    <row r="16" spans="1:5" x14ac:dyDescent="0.25">
      <c r="A16" s="35"/>
      <c r="B16" s="38" t="s">
        <v>59</v>
      </c>
      <c r="C16" s="88">
        <f>SUM(C17:C22)</f>
        <v>35909.9</v>
      </c>
      <c r="D16" s="34"/>
    </row>
    <row r="17" spans="1:5" x14ac:dyDescent="0.25">
      <c r="A17" s="35"/>
      <c r="B17" s="38" t="s">
        <v>60</v>
      </c>
      <c r="C17" s="93"/>
      <c r="D17" s="34"/>
    </row>
    <row r="18" spans="1:5" ht="31.5" x14ac:dyDescent="0.25">
      <c r="A18" s="35"/>
      <c r="B18" s="94" t="s">
        <v>104</v>
      </c>
      <c r="C18" s="88">
        <f>'1кв'!E25</f>
        <v>181</v>
      </c>
      <c r="D18" s="34"/>
    </row>
    <row r="19" spans="1:5" x14ac:dyDescent="0.25">
      <c r="A19" s="35"/>
      <c r="B19" s="38" t="s">
        <v>105</v>
      </c>
      <c r="C19" s="88">
        <f>'1кв'!E27</f>
        <v>7812.5</v>
      </c>
      <c r="D19" s="34"/>
    </row>
    <row r="20" spans="1:5" ht="31.5" x14ac:dyDescent="0.25">
      <c r="A20" s="35"/>
      <c r="B20" s="38" t="s">
        <v>106</v>
      </c>
      <c r="C20" s="88">
        <f>'3кв'!E25</f>
        <v>12869.5</v>
      </c>
      <c r="D20" s="34"/>
    </row>
    <row r="21" spans="1:5" x14ac:dyDescent="0.25">
      <c r="A21" s="35"/>
      <c r="B21" s="38" t="s">
        <v>107</v>
      </c>
      <c r="C21" s="88">
        <f>'4кв'!E25</f>
        <v>15046.9</v>
      </c>
      <c r="D21" s="34"/>
    </row>
    <row r="22" spans="1:5" x14ac:dyDescent="0.25">
      <c r="A22" s="35"/>
      <c r="B22" s="38"/>
      <c r="C22" s="88"/>
      <c r="D22" s="34"/>
    </row>
    <row r="23" spans="1:5" x14ac:dyDescent="0.25">
      <c r="A23" s="1"/>
      <c r="B23" s="65" t="s">
        <v>61</v>
      </c>
      <c r="C23" s="90">
        <f>SUM(C12:C16)</f>
        <v>104714.04000000001</v>
      </c>
      <c r="D23" s="34"/>
      <c r="E23" s="92"/>
    </row>
    <row r="24" spans="1:5" x14ac:dyDescent="0.25">
      <c r="A24" s="1"/>
      <c r="B24" s="39" t="s">
        <v>98</v>
      </c>
      <c r="C24" s="90">
        <f>C6+C10-C23</f>
        <v>-18116.760000000009</v>
      </c>
      <c r="D24" s="34"/>
    </row>
    <row r="25" spans="1:5" x14ac:dyDescent="0.25">
      <c r="A25" s="1"/>
      <c r="B25" s="32"/>
      <c r="C25" s="32"/>
      <c r="D25" s="34"/>
    </row>
    <row r="26" spans="1:5" x14ac:dyDescent="0.25">
      <c r="A26" s="1"/>
      <c r="B26" s="40" t="s">
        <v>62</v>
      </c>
      <c r="C26" s="40"/>
      <c r="D26" s="34"/>
    </row>
    <row r="27" spans="1:5" x14ac:dyDescent="0.25">
      <c r="A27" s="1"/>
      <c r="B27" s="40" t="s">
        <v>63</v>
      </c>
      <c r="C27" s="41">
        <v>6513.91</v>
      </c>
      <c r="D27" s="34"/>
    </row>
    <row r="28" spans="1:5" x14ac:dyDescent="0.25">
      <c r="A28" s="1"/>
      <c r="B28" s="42" t="s">
        <v>99</v>
      </c>
      <c r="C28" s="43">
        <v>7769.9</v>
      </c>
      <c r="D28" s="34"/>
    </row>
    <row r="29" spans="1:5" x14ac:dyDescent="0.25">
      <c r="A29" s="1"/>
      <c r="B29" s="40" t="s">
        <v>64</v>
      </c>
      <c r="C29" s="41">
        <f>C28-C27</f>
        <v>1255.9899999999998</v>
      </c>
      <c r="D29" s="34"/>
    </row>
    <row r="30" spans="1:5" x14ac:dyDescent="0.25">
      <c r="A30" s="1"/>
      <c r="B30" s="32"/>
      <c r="C30" s="40"/>
      <c r="D30" s="34"/>
    </row>
    <row r="31" spans="1:5" x14ac:dyDescent="0.25">
      <c r="A31" s="1"/>
      <c r="B31" s="32"/>
      <c r="C31" s="32"/>
      <c r="D31" s="34"/>
    </row>
    <row r="32" spans="1:5" x14ac:dyDescent="0.25">
      <c r="A32" s="1"/>
      <c r="B32" s="32"/>
      <c r="C32" s="32"/>
      <c r="D32" s="34"/>
    </row>
    <row r="33" spans="1:4" x14ac:dyDescent="0.25">
      <c r="A33" s="1"/>
      <c r="B33" s="32"/>
      <c r="C33" s="32"/>
      <c r="D33" s="34"/>
    </row>
    <row r="34" spans="1:4" x14ac:dyDescent="0.25">
      <c r="A34" s="1" t="s">
        <v>65</v>
      </c>
      <c r="B34" s="32" t="s">
        <v>100</v>
      </c>
      <c r="C34" s="32"/>
      <c r="D34" s="34"/>
    </row>
    <row r="35" spans="1:4" x14ac:dyDescent="0.25">
      <c r="A35" s="1"/>
      <c r="B35" s="32" t="s">
        <v>101</v>
      </c>
      <c r="C35" s="32"/>
      <c r="D35" s="34"/>
    </row>
    <row r="36" spans="1:4" x14ac:dyDescent="0.25">
      <c r="A36" s="1"/>
      <c r="B36" s="32" t="s">
        <v>102</v>
      </c>
      <c r="C36" s="32"/>
      <c r="D36" s="34"/>
    </row>
    <row r="37" spans="1:4" x14ac:dyDescent="0.25">
      <c r="A37" s="1"/>
      <c r="B37" s="32"/>
      <c r="C37" s="32"/>
      <c r="D37" s="34"/>
    </row>
    <row r="38" spans="1:4" x14ac:dyDescent="0.25">
      <c r="A38" s="1"/>
      <c r="B38" s="32"/>
      <c r="C38" s="32"/>
      <c r="D38" s="34"/>
    </row>
    <row r="39" spans="1:4" x14ac:dyDescent="0.25">
      <c r="A39" s="1"/>
      <c r="B39" s="32" t="s">
        <v>66</v>
      </c>
      <c r="C39" s="32"/>
      <c r="D39" s="34"/>
    </row>
    <row r="40" spans="1:4" x14ac:dyDescent="0.25">
      <c r="A40" s="1"/>
      <c r="B40" s="32"/>
      <c r="C40" s="32"/>
      <c r="D40" s="34"/>
    </row>
    <row r="41" spans="1:4" x14ac:dyDescent="0.25">
      <c r="A41" s="1"/>
      <c r="B41" s="32"/>
      <c r="C41" s="32"/>
      <c r="D41" s="34"/>
    </row>
    <row r="42" spans="1:4" x14ac:dyDescent="0.25">
      <c r="A42" s="1"/>
      <c r="B42" s="32"/>
      <c r="C42" s="32"/>
      <c r="D42" s="34"/>
    </row>
    <row r="43" spans="1:4" x14ac:dyDescent="0.25">
      <c r="A43" s="1"/>
      <c r="B43" s="32"/>
      <c r="C43" s="32"/>
      <c r="D43" s="3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2025-02-20T08:59:09Z</dcterms:modified>
</cp:coreProperties>
</file>